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<sst xmlns="http://schemas.openxmlformats.org/spreadsheetml/2006/main" count="140" uniqueCount="140">
  <si>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</si>
  <si>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</si>
  <si>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</si>
  <si>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</si>
  <si>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</si>
  <si>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</si>
  <si>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</si>
  <si>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</si>
  <si>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</si>
  <si>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</si>
  <si>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</si>
  <si>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</si>
  <si>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</si>
  <si>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</si>
  <si>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</si>
  <si>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</si>
  <si>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</si>
  <si>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</si>
  <si>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</si>
  <si>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</si>
  <si>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</si>
  <si>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</si>
  <si>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</si>
  <si>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</si>
  <si>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</si>
  <si>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</si>
  <si>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</si>
  <si>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</si>
  <si>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</si>
  <si>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</si>
  <si>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</si>
  <si>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</si>
  <si>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</si>
  <si>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</si>
  <si>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</si>
  <si>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</si>
  <si>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</si>
  <si>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</si>
  <si>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</si>
  <si>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</si>
  <si>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</si>
  <si>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</si>
  <si>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</si>
  <si>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</si>
  <si>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</si>
  <si>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</si>
  <si>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</si>
  <si>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</si>
  <si>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</si>
  <si>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</si>
  <si>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</si>
  <si>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</si>
  <si>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</si>
  <si>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</si>
  <si>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</si>
  <si>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</si>
  <si>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</si>
  <si>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</si>
  <si>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</si>
  <si>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</si>
  <si>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</si>
  <si>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</si>
  <si>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</si>
  <si>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</si>
  <si>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</si>
  <si>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</si>
  <si>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</si>
  <si>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</si>
  <si>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</si>
  <si>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</si>
  <si>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</si>
  <si>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</si>
  <si>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</si>
  <si>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</si>
  <si>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</si>
  <si>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</si>
  <si>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</si>
  <si>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</si>
  <si>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</si>
  <si>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</si>
  <si>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</si>
  <si>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</si>
  <si>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</si>
  <si>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</si>
  <si>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</si>
  <si>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</si>
  <si>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</si>
  <si>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Субсидия бюджетам городских округов на поддержку отрасли культуры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</si>
  <si>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</si>
  <si>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</si>
  <si>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</si>
  <si>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</si>
  <si>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</si>
  <si>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</si>
  <si>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</si>
  <si>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</si>
  <si>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</si>
  <si>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</si>
  <si>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</si>
  <si>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</si>
  <si>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</si>
  <si>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ПРОЧИЕ БЕЗВОЗМЕЗДНЫЕ ПОСТУПЛЕНИЯ</t>
  </si>
  <si>
    <t>Прочие безвозмездные  поступления в бюджеты городских округов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</si>
  <si>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</si>
  <si>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</si>
  <si>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Прогнозируемый общий объем доходов бюджета городского округа город Мегион  на  2019 год  </t>
  </si>
  <si>
    <t xml:space="preserve">уточненный план на 2019 год 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</si>
  <si>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</si>
  <si>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</si>
  <si>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</si>
  <si>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</si>
  <si>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</si>
  <si>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</si>
  <si>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</si>
  <si>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</si>
  <si>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</si>
  <si>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000 2 02 25519 04 0000 150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</si>
  <si>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</si>
  <si>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</si>
  <si>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</si>
  <si>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</si>
  <si>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</si>
  <si>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</si>
  <si>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</si>
  <si>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</si>
  <si>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</si>
  <si>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</si>
  <si>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</si>
  <si>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</si>
  <si>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</si>
  <si>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000 2 07 04050 04 0000 150</t>
  </si>
  <si>
    <t>000 2 07 00000 00 0000 150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</si>
  <si>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</si>
  <si>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</si>
  <si>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000 2 02 45294 04 0000 150</t>
  </si>
  <si>
    <t>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</t>
  </si>
  <si>
    <t>000 2 02 35134 04 0000 150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</si>
  <si>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</si>
  <si>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Уточненный план на 2019 год, утвержден решением Думы города от 22.03.2019 №343</t>
  </si>
  <si>
    <t xml:space="preserve">                                                                                                                    от "_21_" __06____ 2019 №_362_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</si>
</sst>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84" fontId="4" fillId="0" borderId="0" xfId="0" applyNumberFormat="1" applyFont="1" applyAlignment="1">
      <alignment/>
    </xf>
    <xf numFmtId="0" fontId="48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69">
      <selection activeCell="A80" sqref="A80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2.00390625" style="16" customWidth="1"/>
    <col min="5" max="5" width="13.625" style="1" customWidth="1"/>
    <col min="6" max="16384" width="9.125" style="1" customWidth="1"/>
  </cols>
  <sheetData>
    <row r="1" spans="2:5" ht="15.75">
      <c r="B1" s="70" t="s">
        <v>92</v>
      </c>
      <c r="C1" s="71"/>
      <c r="D1" s="69"/>
      <c r="E1" s="69"/>
    </row>
    <row r="2" spans="2:5" ht="15.75">
      <c r="B2" s="70" t="s">
        <v>93</v>
      </c>
      <c r="C2" s="71"/>
      <c r="D2" s="69"/>
      <c r="E2" s="69"/>
    </row>
    <row r="3" spans="2:5" ht="15.75">
      <c r="B3" s="70" t="s">
        <v>94</v>
      </c>
      <c r="C3" s="71"/>
      <c r="D3" s="69"/>
      <c r="E3" s="69"/>
    </row>
    <row r="4" spans="2:5" ht="15.75">
      <c r="B4" s="70" t="s">
        <v>139</v>
      </c>
      <c r="C4" s="69"/>
      <c r="D4" s="69"/>
      <c r="E4" s="69"/>
    </row>
    <row r="6" spans="1:5" ht="35.25" customHeight="1">
      <c r="A6" s="68" t="s">
        <v>105</v>
      </c>
      <c r="B6" s="68"/>
      <c r="C6" s="68"/>
      <c r="D6" s="69"/>
      <c r="E6" s="69"/>
    </row>
    <row r="7" spans="1:3" ht="12" customHeight="1">
      <c r="A7" s="32"/>
      <c r="B7" s="32"/>
      <c r="C7" s="32"/>
    </row>
    <row r="8" spans="1:5" ht="18.75">
      <c r="A8" s="2"/>
      <c r="B8" s="2"/>
      <c r="E8" s="33" t="s">
        <v>81</v>
      </c>
    </row>
    <row r="9" spans="1:5" ht="12.75" customHeight="1">
      <c r="A9" s="72" t="s">
        <v>38</v>
      </c>
      <c r="B9" s="74" t="s">
        <v>82</v>
      </c>
      <c r="C9" s="75" t="s">
        <v>138</v>
      </c>
      <c r="D9" s="64" t="s">
        <v>91</v>
      </c>
      <c r="E9" s="66" t="s">
        <v>106</v>
      </c>
    </row>
    <row r="10" spans="1:5" ht="65.25" customHeight="1">
      <c r="A10" s="73"/>
      <c r="B10" s="74"/>
      <c r="C10" s="76"/>
      <c r="D10" s="65"/>
      <c r="E10" s="67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5" ht="15.75" customHeight="1">
      <c r="A12" s="52" t="s">
        <v>16</v>
      </c>
      <c r="B12" s="35" t="s">
        <v>45</v>
      </c>
      <c r="C12" s="24">
        <f>SUM(C13+C27)</f>
        <v>1413738.2999999998</v>
      </c>
      <c r="D12" s="24">
        <f>SUM(D13+D27)</f>
        <v>0</v>
      </c>
      <c r="E12" s="46">
        <f>SUM(C12+D12)</f>
        <v>1413738.2999999998</v>
      </c>
    </row>
    <row r="13" spans="1:5" ht="15" customHeight="1">
      <c r="A13" s="4"/>
      <c r="B13" s="35" t="s">
        <v>61</v>
      </c>
      <c r="C13" s="24">
        <f>SUM(C14+C16+C18+C23+C26)</f>
        <v>1117338.7</v>
      </c>
      <c r="D13" s="24">
        <f>SUM(D14+D16+D18+D23+D26)</f>
        <v>0</v>
      </c>
      <c r="E13" s="46">
        <f aca="true" t="shared" si="0" ref="E13:E77">SUM(C13+D13)</f>
        <v>1117338.7</v>
      </c>
    </row>
    <row r="14" spans="1:5" ht="15">
      <c r="A14" s="8" t="s">
        <v>17</v>
      </c>
      <c r="B14" s="36" t="s">
        <v>0</v>
      </c>
      <c r="C14" s="25">
        <f>SUM(C15)</f>
        <v>878045.7</v>
      </c>
      <c r="D14" s="25">
        <f>SUM(D15)</f>
        <v>0</v>
      </c>
      <c r="E14" s="48">
        <f t="shared" si="0"/>
        <v>878045.7</v>
      </c>
    </row>
    <row r="15" spans="1:5" ht="15">
      <c r="A15" s="5" t="s">
        <v>18</v>
      </c>
      <c r="B15" s="6" t="s">
        <v>89</v>
      </c>
      <c r="C15" s="15">
        <v>878045.7</v>
      </c>
      <c r="D15" s="47"/>
      <c r="E15" s="47">
        <f t="shared" si="0"/>
        <v>878045.7</v>
      </c>
    </row>
    <row r="16" spans="1:5" ht="48" customHeight="1">
      <c r="A16" s="8" t="s">
        <v>54</v>
      </c>
      <c r="B16" s="36" t="s">
        <v>46</v>
      </c>
      <c r="C16" s="30">
        <f>SUM(C17)</f>
        <v>12349</v>
      </c>
      <c r="D16" s="30">
        <f>SUM(D17)</f>
        <v>0</v>
      </c>
      <c r="E16" s="48">
        <f t="shared" si="0"/>
        <v>12349</v>
      </c>
    </row>
    <row r="17" spans="1:5" s="12" customFormat="1" ht="30">
      <c r="A17" s="11" t="s">
        <v>52</v>
      </c>
      <c r="B17" s="37" t="s">
        <v>53</v>
      </c>
      <c r="C17" s="31">
        <v>12349</v>
      </c>
      <c r="D17" s="60"/>
      <c r="E17" s="47">
        <f t="shared" si="0"/>
        <v>12349</v>
      </c>
    </row>
    <row r="18" spans="1:5" ht="15">
      <c r="A18" s="8" t="s">
        <v>19</v>
      </c>
      <c r="B18" s="36" t="s">
        <v>7</v>
      </c>
      <c r="C18" s="30">
        <f>SUM(C19:C22)</f>
        <v>165930</v>
      </c>
      <c r="D18" s="30">
        <f>SUM(D19:D22)</f>
        <v>0</v>
      </c>
      <c r="E18" s="48">
        <f t="shared" si="0"/>
        <v>165930</v>
      </c>
    </row>
    <row r="19" spans="1:5" ht="30">
      <c r="A19" s="5" t="s">
        <v>43</v>
      </c>
      <c r="B19" s="38" t="s">
        <v>9</v>
      </c>
      <c r="C19" s="28">
        <v>123900</v>
      </c>
      <c r="D19" s="47"/>
      <c r="E19" s="47">
        <f t="shared" si="0"/>
        <v>123900</v>
      </c>
    </row>
    <row r="20" spans="1:5" ht="30">
      <c r="A20" s="5" t="s">
        <v>20</v>
      </c>
      <c r="B20" s="38" t="s">
        <v>10</v>
      </c>
      <c r="C20" s="28">
        <v>31000</v>
      </c>
      <c r="D20" s="47"/>
      <c r="E20" s="47">
        <f t="shared" si="0"/>
        <v>31000</v>
      </c>
    </row>
    <row r="21" spans="1:5" ht="15">
      <c r="A21" s="5" t="s">
        <v>34</v>
      </c>
      <c r="B21" s="38" t="s">
        <v>35</v>
      </c>
      <c r="C21" s="28">
        <v>30</v>
      </c>
      <c r="D21" s="47"/>
      <c r="E21" s="47">
        <f t="shared" si="0"/>
        <v>30</v>
      </c>
    </row>
    <row r="22" spans="1:5" ht="30">
      <c r="A22" s="5" t="s">
        <v>47</v>
      </c>
      <c r="B22" s="38" t="s">
        <v>48</v>
      </c>
      <c r="C22" s="28">
        <v>11000</v>
      </c>
      <c r="D22" s="47"/>
      <c r="E22" s="47">
        <f t="shared" si="0"/>
        <v>11000</v>
      </c>
    </row>
    <row r="23" spans="1:5" ht="15">
      <c r="A23" s="9" t="s">
        <v>21</v>
      </c>
      <c r="B23" s="39" t="s">
        <v>1</v>
      </c>
      <c r="C23" s="25">
        <f>SUM(C24:C25)</f>
        <v>51935</v>
      </c>
      <c r="D23" s="25">
        <f>SUM(D24:D25)</f>
        <v>0</v>
      </c>
      <c r="E23" s="48">
        <f t="shared" si="0"/>
        <v>51935</v>
      </c>
    </row>
    <row r="24" spans="1:5" ht="15">
      <c r="A24" s="7" t="s">
        <v>22</v>
      </c>
      <c r="B24" s="6" t="s">
        <v>11</v>
      </c>
      <c r="C24" s="15">
        <v>14000</v>
      </c>
      <c r="D24" s="47"/>
      <c r="E24" s="47">
        <f t="shared" si="0"/>
        <v>14000</v>
      </c>
    </row>
    <row r="25" spans="1:5" ht="15">
      <c r="A25" s="5" t="s">
        <v>23</v>
      </c>
      <c r="B25" s="6" t="s">
        <v>12</v>
      </c>
      <c r="C25" s="15">
        <v>37935</v>
      </c>
      <c r="D25" s="47"/>
      <c r="E25" s="47">
        <f t="shared" si="0"/>
        <v>37935</v>
      </c>
    </row>
    <row r="26" spans="1:5" ht="15">
      <c r="A26" s="9" t="s">
        <v>24</v>
      </c>
      <c r="B26" s="39" t="s">
        <v>8</v>
      </c>
      <c r="C26" s="25">
        <v>9079</v>
      </c>
      <c r="D26" s="48"/>
      <c r="E26" s="48">
        <f t="shared" si="0"/>
        <v>9079</v>
      </c>
    </row>
    <row r="27" spans="1:5" ht="18" customHeight="1">
      <c r="A27" s="7"/>
      <c r="B27" s="18" t="s">
        <v>62</v>
      </c>
      <c r="C27" s="24">
        <f>SUM(C28+C35+C37+C41+C47)</f>
        <v>296399.6</v>
      </c>
      <c r="D27" s="24">
        <f>SUM(D28+D35+D37+D41+D47)</f>
        <v>0</v>
      </c>
      <c r="E27" s="46">
        <f t="shared" si="0"/>
        <v>296399.6</v>
      </c>
    </row>
    <row r="28" spans="1:5" ht="45">
      <c r="A28" s="8" t="s">
        <v>25</v>
      </c>
      <c r="B28" s="39" t="s">
        <v>2</v>
      </c>
      <c r="C28" s="25">
        <f>SUM(C29:C34)</f>
        <v>159539.1</v>
      </c>
      <c r="D28" s="25">
        <f>SUM(D29:D34)</f>
        <v>0</v>
      </c>
      <c r="E28" s="48">
        <f t="shared" si="0"/>
        <v>159539.1</v>
      </c>
    </row>
    <row r="29" spans="1:5" ht="45" customHeight="1">
      <c r="A29" s="5" t="s">
        <v>77</v>
      </c>
      <c r="B29" s="40" t="s">
        <v>78</v>
      </c>
      <c r="C29" s="26">
        <v>906.1</v>
      </c>
      <c r="D29" s="47"/>
      <c r="E29" s="47">
        <f t="shared" si="0"/>
        <v>906.1</v>
      </c>
    </row>
    <row r="30" spans="1:5" ht="75">
      <c r="A30" s="5" t="s">
        <v>40</v>
      </c>
      <c r="B30" s="6" t="s">
        <v>14</v>
      </c>
      <c r="C30" s="15">
        <v>126620</v>
      </c>
      <c r="D30" s="47"/>
      <c r="E30" s="47">
        <f t="shared" si="0"/>
        <v>126620</v>
      </c>
    </row>
    <row r="31" spans="1:5" ht="75">
      <c r="A31" s="5" t="s">
        <v>36</v>
      </c>
      <c r="B31" s="6" t="s">
        <v>44</v>
      </c>
      <c r="C31" s="15">
        <v>853</v>
      </c>
      <c r="D31" s="47"/>
      <c r="E31" s="47">
        <f t="shared" si="0"/>
        <v>853</v>
      </c>
    </row>
    <row r="32" spans="1:5" ht="60.75" customHeight="1">
      <c r="A32" s="5" t="s">
        <v>26</v>
      </c>
      <c r="B32" s="6" t="s">
        <v>39</v>
      </c>
      <c r="C32" s="15">
        <v>288</v>
      </c>
      <c r="D32" s="47"/>
      <c r="E32" s="47">
        <f t="shared" si="0"/>
        <v>288</v>
      </c>
    </row>
    <row r="33" spans="1:5" ht="33" customHeight="1">
      <c r="A33" s="5" t="s">
        <v>49</v>
      </c>
      <c r="B33" s="6" t="s">
        <v>50</v>
      </c>
      <c r="C33" s="15">
        <v>29182</v>
      </c>
      <c r="D33" s="47"/>
      <c r="E33" s="47">
        <f t="shared" si="0"/>
        <v>29182</v>
      </c>
    </row>
    <row r="34" spans="1:5" ht="75">
      <c r="A34" s="5" t="s">
        <v>55</v>
      </c>
      <c r="B34" s="14" t="s">
        <v>56</v>
      </c>
      <c r="C34" s="15">
        <v>1690</v>
      </c>
      <c r="D34" s="47"/>
      <c r="E34" s="47">
        <f t="shared" si="0"/>
        <v>1690</v>
      </c>
    </row>
    <row r="35" spans="1:5" ht="31.5" customHeight="1">
      <c r="A35" s="8" t="s">
        <v>27</v>
      </c>
      <c r="B35" s="39" t="s">
        <v>3</v>
      </c>
      <c r="C35" s="25">
        <f>SUM(C36)</f>
        <v>8428</v>
      </c>
      <c r="D35" s="25">
        <f>SUM(D36)</f>
        <v>0</v>
      </c>
      <c r="E35" s="48">
        <f t="shared" si="0"/>
        <v>8428</v>
      </c>
    </row>
    <row r="36" spans="1:5" ht="17.25" customHeight="1">
      <c r="A36" s="5" t="s">
        <v>28</v>
      </c>
      <c r="B36" s="6" t="s">
        <v>4</v>
      </c>
      <c r="C36" s="15">
        <v>8428</v>
      </c>
      <c r="D36" s="47"/>
      <c r="E36" s="47">
        <f t="shared" si="0"/>
        <v>8428</v>
      </c>
    </row>
    <row r="37" spans="1:5" ht="30">
      <c r="A37" s="8" t="s">
        <v>29</v>
      </c>
      <c r="B37" s="39" t="s">
        <v>132</v>
      </c>
      <c r="C37" s="25">
        <f>SUM(C38:C40)</f>
        <v>230</v>
      </c>
      <c r="D37" s="25">
        <f>SUM(D38:D40)</f>
        <v>0</v>
      </c>
      <c r="E37" s="48">
        <f t="shared" si="0"/>
        <v>230</v>
      </c>
    </row>
    <row r="38" spans="1:5" ht="45">
      <c r="A38" s="5" t="s">
        <v>59</v>
      </c>
      <c r="B38" s="17" t="s">
        <v>60</v>
      </c>
      <c r="C38" s="15">
        <v>30</v>
      </c>
      <c r="D38" s="47"/>
      <c r="E38" s="47">
        <f t="shared" si="0"/>
        <v>30</v>
      </c>
    </row>
    <row r="39" spans="1:5" ht="30">
      <c r="A39" s="5" t="s">
        <v>79</v>
      </c>
      <c r="B39" s="17" t="s">
        <v>80</v>
      </c>
      <c r="C39" s="15">
        <v>50</v>
      </c>
      <c r="D39" s="47"/>
      <c r="E39" s="47">
        <f t="shared" si="0"/>
        <v>50</v>
      </c>
    </row>
    <row r="40" spans="1:5" ht="30">
      <c r="A40" s="5" t="s">
        <v>42</v>
      </c>
      <c r="B40" s="6" t="s">
        <v>41</v>
      </c>
      <c r="C40" s="15">
        <v>150</v>
      </c>
      <c r="D40" s="47"/>
      <c r="E40" s="47">
        <f t="shared" si="0"/>
        <v>150</v>
      </c>
    </row>
    <row r="41" spans="1:5" ht="30">
      <c r="A41" s="8" t="s">
        <v>30</v>
      </c>
      <c r="B41" s="39" t="s">
        <v>5</v>
      </c>
      <c r="C41" s="25">
        <f>SUM(C42:C46)</f>
        <v>120132</v>
      </c>
      <c r="D41" s="25">
        <f>SUM(D42:D46)</f>
        <v>0</v>
      </c>
      <c r="E41" s="48">
        <f t="shared" si="0"/>
        <v>120132</v>
      </c>
    </row>
    <row r="42" spans="1:5" ht="30">
      <c r="A42" s="5" t="s">
        <v>31</v>
      </c>
      <c r="B42" s="6" t="s">
        <v>13</v>
      </c>
      <c r="C42" s="15">
        <v>22285</v>
      </c>
      <c r="D42" s="47"/>
      <c r="E42" s="47">
        <f t="shared" si="0"/>
        <v>22285</v>
      </c>
    </row>
    <row r="43" spans="1:5" ht="91.5" customHeight="1">
      <c r="A43" s="5" t="s">
        <v>51</v>
      </c>
      <c r="B43" s="41" t="s">
        <v>86</v>
      </c>
      <c r="C43" s="15">
        <v>85107</v>
      </c>
      <c r="D43" s="47"/>
      <c r="E43" s="47">
        <f t="shared" si="0"/>
        <v>85107</v>
      </c>
    </row>
    <row r="44" spans="1:5" ht="91.5" customHeight="1">
      <c r="A44" s="5" t="s">
        <v>90</v>
      </c>
      <c r="B44" s="41" t="s">
        <v>95</v>
      </c>
      <c r="C44" s="15">
        <v>0</v>
      </c>
      <c r="D44" s="47"/>
      <c r="E44" s="47">
        <f t="shared" si="0"/>
        <v>0</v>
      </c>
    </row>
    <row r="45" spans="1:5" ht="48" customHeight="1">
      <c r="A45" s="5" t="s">
        <v>57</v>
      </c>
      <c r="B45" s="6" t="s">
        <v>58</v>
      </c>
      <c r="C45" s="15">
        <v>12732</v>
      </c>
      <c r="D45" s="47"/>
      <c r="E45" s="47">
        <f t="shared" si="0"/>
        <v>12732</v>
      </c>
    </row>
    <row r="46" spans="1:5" ht="48" customHeight="1">
      <c r="A46" s="5" t="s">
        <v>83</v>
      </c>
      <c r="B46" s="42" t="s">
        <v>84</v>
      </c>
      <c r="C46" s="15">
        <v>8</v>
      </c>
      <c r="D46" s="47"/>
      <c r="E46" s="47">
        <f t="shared" si="0"/>
        <v>8</v>
      </c>
    </row>
    <row r="47" spans="1:5" ht="15">
      <c r="A47" s="8" t="s">
        <v>32</v>
      </c>
      <c r="B47" s="39" t="s">
        <v>6</v>
      </c>
      <c r="C47" s="25">
        <v>8070.5</v>
      </c>
      <c r="D47" s="48"/>
      <c r="E47" s="48">
        <f t="shared" si="0"/>
        <v>8070.5</v>
      </c>
    </row>
    <row r="48" spans="1:5" ht="20.25" customHeight="1">
      <c r="A48" s="50" t="s">
        <v>33</v>
      </c>
      <c r="B48" s="51" t="s">
        <v>37</v>
      </c>
      <c r="C48" s="29">
        <f>SUM(C49+C73+C75)</f>
        <v>3245999.1</v>
      </c>
      <c r="D48" s="29">
        <f>SUM(D49+D73+D75)</f>
        <v>51839.09999999999</v>
      </c>
      <c r="E48" s="29">
        <f>C48+D48</f>
        <v>3297838.2</v>
      </c>
    </row>
    <row r="49" spans="1:5" ht="46.5" customHeight="1">
      <c r="A49" s="21" t="s">
        <v>63</v>
      </c>
      <c r="B49" s="43" t="s">
        <v>64</v>
      </c>
      <c r="C49" s="19">
        <f>SUM(C50,C54,C61,C70)</f>
        <v>3227868.5</v>
      </c>
      <c r="D49" s="19">
        <f>SUM(D50,D54,D61,D70)</f>
        <v>48652.899999999994</v>
      </c>
      <c r="E49" s="48">
        <f t="shared" si="0"/>
        <v>3276521.4</v>
      </c>
    </row>
    <row r="50" spans="1:5" ht="30">
      <c r="A50" s="53" t="s">
        <v>107</v>
      </c>
      <c r="B50" s="54" t="s">
        <v>88</v>
      </c>
      <c r="C50" s="55">
        <f>SUM(C51:C53)</f>
        <v>561649.3</v>
      </c>
      <c r="D50" s="56">
        <f>D51+D52+D53</f>
        <v>8654</v>
      </c>
      <c r="E50" s="56">
        <f t="shared" si="0"/>
        <v>570303.3</v>
      </c>
    </row>
    <row r="51" spans="1:5" ht="30">
      <c r="A51" s="22" t="s">
        <v>108</v>
      </c>
      <c r="B51" s="13" t="s">
        <v>65</v>
      </c>
      <c r="C51" s="20">
        <v>487147.8</v>
      </c>
      <c r="D51" s="47"/>
      <c r="E51" s="47">
        <f t="shared" si="0"/>
        <v>487147.8</v>
      </c>
    </row>
    <row r="52" spans="1:5" ht="30">
      <c r="A52" s="22" t="s">
        <v>109</v>
      </c>
      <c r="B52" s="13" t="s">
        <v>66</v>
      </c>
      <c r="C52" s="20">
        <v>74501.5</v>
      </c>
      <c r="D52" s="47">
        <v>8654</v>
      </c>
      <c r="E52" s="47">
        <f t="shared" si="0"/>
        <v>83155.5</v>
      </c>
    </row>
    <row r="53" spans="1:5" ht="15">
      <c r="A53" s="22" t="s">
        <v>110</v>
      </c>
      <c r="B53" s="13" t="s">
        <v>103</v>
      </c>
      <c r="C53" s="20">
        <v>0</v>
      </c>
      <c r="D53" s="47"/>
      <c r="E53" s="47">
        <f t="shared" si="0"/>
        <v>0</v>
      </c>
    </row>
    <row r="54" spans="1:5" ht="30">
      <c r="A54" s="53" t="s">
        <v>111</v>
      </c>
      <c r="B54" s="57" t="s">
        <v>67</v>
      </c>
      <c r="C54" s="55">
        <f>SUM(C55:C60)</f>
        <v>742405.8</v>
      </c>
      <c r="D54" s="56">
        <f>D55+D56+D57+D58+D59+D60</f>
        <v>4394.1</v>
      </c>
      <c r="E54" s="56">
        <f t="shared" si="0"/>
        <v>746799.9</v>
      </c>
    </row>
    <row r="55" spans="1:5" ht="60">
      <c r="A55" s="22" t="s">
        <v>112</v>
      </c>
      <c r="B55" s="34" t="s">
        <v>113</v>
      </c>
      <c r="C55" s="61">
        <v>40668.5</v>
      </c>
      <c r="D55" s="47"/>
      <c r="E55" s="47">
        <f t="shared" si="0"/>
        <v>40668.5</v>
      </c>
    </row>
    <row r="56" spans="1:5" ht="47.25" customHeight="1">
      <c r="A56" s="22" t="s">
        <v>114</v>
      </c>
      <c r="B56" s="13" t="s">
        <v>74</v>
      </c>
      <c r="C56" s="20">
        <v>146248.2</v>
      </c>
      <c r="D56" s="47"/>
      <c r="E56" s="47">
        <f t="shared" si="0"/>
        <v>146248.2</v>
      </c>
    </row>
    <row r="57" spans="1:5" ht="32.25" customHeight="1">
      <c r="A57" s="22" t="s">
        <v>115</v>
      </c>
      <c r="B57" s="13" t="s">
        <v>97</v>
      </c>
      <c r="C57" s="20">
        <v>580.8</v>
      </c>
      <c r="D57" s="60">
        <v>305.2</v>
      </c>
      <c r="E57" s="47">
        <f t="shared" si="0"/>
        <v>886</v>
      </c>
    </row>
    <row r="58" spans="1:5" ht="30.75" customHeight="1">
      <c r="A58" s="22" t="s">
        <v>116</v>
      </c>
      <c r="B58" s="34" t="s">
        <v>87</v>
      </c>
      <c r="C58" s="20">
        <v>14042.7</v>
      </c>
      <c r="D58" s="47">
        <v>-10.8</v>
      </c>
      <c r="E58" s="47">
        <f t="shared" si="0"/>
        <v>14031.900000000001</v>
      </c>
    </row>
    <row r="59" spans="1:5" ht="32.25" customHeight="1">
      <c r="A59" s="22" t="s">
        <v>117</v>
      </c>
      <c r="B59" s="23" t="s">
        <v>133</v>
      </c>
      <c r="C59" s="20">
        <v>17215.1</v>
      </c>
      <c r="D59" s="47">
        <v>363.8</v>
      </c>
      <c r="E59" s="47">
        <f t="shared" si="0"/>
        <v>17578.899999999998</v>
      </c>
    </row>
    <row r="60" spans="1:5" ht="15">
      <c r="A60" s="22" t="s">
        <v>118</v>
      </c>
      <c r="B60" s="13" t="s">
        <v>68</v>
      </c>
      <c r="C60" s="20">
        <v>523650.5</v>
      </c>
      <c r="D60" s="47">
        <v>3735.9</v>
      </c>
      <c r="E60" s="47">
        <f>SUM(C60+D60)</f>
        <v>527386.4</v>
      </c>
    </row>
    <row r="61" spans="1:5" ht="30">
      <c r="A61" s="53" t="s">
        <v>119</v>
      </c>
      <c r="B61" s="58" t="s">
        <v>76</v>
      </c>
      <c r="C61" s="55">
        <f>C62+C63+C64+C65+C66+C67+C68+C69</f>
        <v>1915865.9</v>
      </c>
      <c r="D61" s="55">
        <f>D62+D63+D64+D65+D66+D67+D68+D69</f>
        <v>33188.7</v>
      </c>
      <c r="E61" s="56">
        <f t="shared" si="0"/>
        <v>1949054.5999999999</v>
      </c>
    </row>
    <row r="62" spans="1:5" ht="31.5" customHeight="1">
      <c r="A62" s="22" t="s">
        <v>120</v>
      </c>
      <c r="B62" s="13" t="s">
        <v>70</v>
      </c>
      <c r="C62" s="20">
        <v>1824633.2</v>
      </c>
      <c r="D62" s="47"/>
      <c r="E62" s="47">
        <f t="shared" si="0"/>
        <v>1824633.2</v>
      </c>
    </row>
    <row r="63" spans="1:5" ht="75">
      <c r="A63" s="22" t="s">
        <v>121</v>
      </c>
      <c r="B63" s="13" t="s">
        <v>75</v>
      </c>
      <c r="C63" s="20">
        <v>41278</v>
      </c>
      <c r="D63" s="47"/>
      <c r="E63" s="47">
        <f t="shared" si="0"/>
        <v>41278</v>
      </c>
    </row>
    <row r="64" spans="1:5" ht="60">
      <c r="A64" s="22" t="s">
        <v>122</v>
      </c>
      <c r="B64" s="13" t="s">
        <v>71</v>
      </c>
      <c r="C64" s="20">
        <v>16594.4</v>
      </c>
      <c r="D64" s="60">
        <v>33188.7</v>
      </c>
      <c r="E64" s="47">
        <f t="shared" si="0"/>
        <v>49783.1</v>
      </c>
    </row>
    <row r="65" spans="1:5" ht="60">
      <c r="A65" s="22" t="s">
        <v>123</v>
      </c>
      <c r="B65" s="44" t="s">
        <v>85</v>
      </c>
      <c r="C65" s="20">
        <v>9.8</v>
      </c>
      <c r="D65" s="47"/>
      <c r="E65" s="47">
        <f t="shared" si="0"/>
        <v>9.8</v>
      </c>
    </row>
    <row r="66" spans="1:5" ht="105">
      <c r="A66" s="22" t="s">
        <v>136</v>
      </c>
      <c r="B66" s="63" t="s">
        <v>137</v>
      </c>
      <c r="C66" s="20">
        <v>2319.1</v>
      </c>
      <c r="D66" s="47"/>
      <c r="E66" s="47">
        <f>SUM(C66+D66)</f>
        <v>2319.1</v>
      </c>
    </row>
    <row r="67" spans="1:5" ht="61.5" customHeight="1">
      <c r="A67" s="22" t="s">
        <v>124</v>
      </c>
      <c r="B67" s="13" t="s">
        <v>96</v>
      </c>
      <c r="C67" s="20">
        <v>17763.5</v>
      </c>
      <c r="D67" s="47"/>
      <c r="E67" s="47">
        <f t="shared" si="0"/>
        <v>17763.5</v>
      </c>
    </row>
    <row r="68" spans="1:5" ht="75.75" customHeight="1">
      <c r="A68" s="22" t="s">
        <v>125</v>
      </c>
      <c r="B68" s="13" t="s">
        <v>104</v>
      </c>
      <c r="C68" s="20">
        <v>6217.2</v>
      </c>
      <c r="D68" s="47"/>
      <c r="E68" s="47">
        <f>SUM(C68+D68)</f>
        <v>6217.2</v>
      </c>
    </row>
    <row r="69" spans="1:5" ht="30">
      <c r="A69" s="22" t="s">
        <v>126</v>
      </c>
      <c r="B69" s="23" t="s">
        <v>69</v>
      </c>
      <c r="C69" s="20">
        <v>7050.7</v>
      </c>
      <c r="D69" s="47"/>
      <c r="E69" s="47">
        <f t="shared" si="0"/>
        <v>7050.7</v>
      </c>
    </row>
    <row r="70" spans="1:5" ht="15">
      <c r="A70" s="53" t="s">
        <v>127</v>
      </c>
      <c r="B70" s="57" t="s">
        <v>72</v>
      </c>
      <c r="C70" s="55">
        <f>SUM(C71:C72)</f>
        <v>7947.5</v>
      </c>
      <c r="D70" s="55">
        <f>SUM(D71:D72)</f>
        <v>2416.1</v>
      </c>
      <c r="E70" s="56">
        <f t="shared" si="0"/>
        <v>10363.6</v>
      </c>
    </row>
    <row r="71" spans="1:5" ht="60">
      <c r="A71" s="22" t="s">
        <v>134</v>
      </c>
      <c r="B71" s="62" t="s">
        <v>135</v>
      </c>
      <c r="C71" s="20">
        <v>173</v>
      </c>
      <c r="D71" s="47"/>
      <c r="E71" s="47">
        <f>SUM(C71+D71)</f>
        <v>173</v>
      </c>
    </row>
    <row r="72" spans="1:5" ht="30">
      <c r="A72" s="22" t="s">
        <v>128</v>
      </c>
      <c r="B72" s="13" t="s">
        <v>73</v>
      </c>
      <c r="C72" s="20">
        <v>7774.5</v>
      </c>
      <c r="D72" s="47">
        <v>2416.1</v>
      </c>
      <c r="E72" s="47">
        <f t="shared" si="0"/>
        <v>10190.6</v>
      </c>
    </row>
    <row r="73" spans="1:5" ht="15">
      <c r="A73" s="22" t="s">
        <v>131</v>
      </c>
      <c r="B73" s="59" t="s">
        <v>101</v>
      </c>
      <c r="C73" s="19">
        <f>C74</f>
        <v>18130.6</v>
      </c>
      <c r="D73" s="19">
        <f>D74</f>
        <v>3186.2</v>
      </c>
      <c r="E73" s="19">
        <f>E74</f>
        <v>21316.8</v>
      </c>
    </row>
    <row r="74" spans="1:5" ht="33" customHeight="1">
      <c r="A74" s="22" t="s">
        <v>130</v>
      </c>
      <c r="B74" s="13" t="s">
        <v>102</v>
      </c>
      <c r="C74" s="20">
        <v>18130.6</v>
      </c>
      <c r="D74" s="47">
        <v>3186.2</v>
      </c>
      <c r="E74" s="47">
        <f>SUM(C74+D74)</f>
        <v>21316.8</v>
      </c>
    </row>
    <row r="75" spans="1:5" ht="45.75" customHeight="1">
      <c r="A75" s="21" t="s">
        <v>98</v>
      </c>
      <c r="B75" s="59" t="s">
        <v>99</v>
      </c>
      <c r="C75" s="19">
        <f>C76</f>
        <v>0</v>
      </c>
      <c r="D75" s="19">
        <f>D76</f>
        <v>0</v>
      </c>
      <c r="E75" s="19">
        <f>E76</f>
        <v>0</v>
      </c>
    </row>
    <row r="76" spans="1:5" ht="45" customHeight="1">
      <c r="A76" s="22" t="s">
        <v>129</v>
      </c>
      <c r="B76" s="13" t="s">
        <v>100</v>
      </c>
      <c r="C76" s="20">
        <v>0</v>
      </c>
      <c r="D76" s="47"/>
      <c r="E76" s="47">
        <f t="shared" si="0"/>
        <v>0</v>
      </c>
    </row>
    <row r="77" spans="1:5" ht="24" customHeight="1">
      <c r="A77" s="10"/>
      <c r="B77" s="45" t="s">
        <v>15</v>
      </c>
      <c r="C77" s="27">
        <f>SUM(C12+C48)</f>
        <v>4659737.4</v>
      </c>
      <c r="D77" s="27">
        <f>SUM(D12+D48)</f>
        <v>51839.09999999999</v>
      </c>
      <c r="E77" s="49">
        <f t="shared" si="0"/>
        <v>4711576.5</v>
      </c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5905511811023623" bottom="0.55118110236220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2019-06-20T11:15:27Z</cp:lastPrinted>
  <dcterms:created xsi:type="dcterms:W3CDTF">2008-08-05T09:03:05Z</dcterms:created>
  <dcterms:modified xsi:type="dcterms:W3CDTF">2019-06-20T11:15:30Z</dcterms:modified>
  <cp:category/>
  <cp:version/>
  <cp:contentType/>
  <cp:contentStatus/>
</cp:coreProperties>
</file>